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H56" i="1" l="1"/>
  <c r="H54" i="1"/>
  <c r="H50" i="1"/>
  <c r="H49" i="1"/>
  <c r="H48" i="1"/>
  <c r="H46" i="1"/>
  <c r="H42" i="1"/>
  <c r="H41" i="1"/>
  <c r="H40" i="1"/>
  <c r="H39" i="1"/>
  <c r="H37" i="1"/>
  <c r="H36" i="1"/>
  <c r="H35" i="1"/>
  <c r="H33" i="1"/>
  <c r="H31" i="1"/>
  <c r="H29" i="1"/>
  <c r="H27" i="1"/>
  <c r="H26" i="1"/>
  <c r="H24" i="1"/>
  <c r="H23" i="1"/>
  <c r="H21" i="1"/>
  <c r="H20" i="1"/>
  <c r="H18" i="1"/>
  <c r="H17" i="1"/>
  <c r="H16" i="1"/>
  <c r="H15" i="1"/>
  <c r="H14" i="1"/>
  <c r="H12" i="1"/>
  <c r="H10" i="1"/>
  <c r="G13" i="1"/>
  <c r="H13" i="1" s="1"/>
  <c r="G22" i="1"/>
  <c r="H22" i="1" s="1"/>
  <c r="G25" i="1"/>
  <c r="H25" i="1" s="1"/>
  <c r="G30" i="1"/>
  <c r="H30" i="1" s="1"/>
  <c r="H34" i="1"/>
  <c r="G32" i="1"/>
  <c r="H32" i="1" s="1"/>
  <c r="G38" i="1"/>
  <c r="H38" i="1" s="1"/>
  <c r="G47" i="1"/>
  <c r="H47" i="1" s="1"/>
  <c r="G53" i="1"/>
  <c r="H53" i="1" s="1"/>
  <c r="G55" i="1"/>
  <c r="H55" i="1" s="1"/>
  <c r="G19" i="1"/>
  <c r="H19" i="1" s="1"/>
  <c r="G11" i="1"/>
  <c r="H11" i="1" s="1"/>
  <c r="G9" i="1"/>
  <c r="H9" i="1" l="1"/>
  <c r="G8" i="1"/>
  <c r="F57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3" i="1"/>
  <c r="F22" i="1"/>
  <c r="F21" i="1"/>
  <c r="F20" i="1"/>
  <c r="F19" i="1"/>
  <c r="F18" i="1"/>
  <c r="F17" i="1"/>
  <c r="F14" i="1"/>
  <c r="F13" i="1"/>
  <c r="F12" i="1"/>
  <c r="F11" i="1"/>
  <c r="F10" i="1"/>
  <c r="F9" i="1"/>
  <c r="F8" i="1"/>
  <c r="G57" i="1" l="1"/>
  <c r="H57" i="1" s="1"/>
  <c r="H8" i="1"/>
</calcChain>
</file>

<file path=xl/sharedStrings.xml><?xml version="1.0" encoding="utf-8"?>
<sst xmlns="http://schemas.openxmlformats.org/spreadsheetml/2006/main" count="107" uniqueCount="107">
  <si>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</si>
  <si>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2 18 00 000 00 0000 000</t>
  </si>
  <si>
    <t>1 06 00 000 00 0000 000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</si>
  <si>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</si>
  <si>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НАЛОГИ НА ИМУЩЕСТВО</t>
  </si>
  <si>
    <t>1 16 00 000 00 0000 000</t>
  </si>
  <si>
    <t>ШТРАФЫ, САНКЦИИ, ВОЗМЕЩЕНИЕ УЩЕРБА</t>
  </si>
  <si>
    <t>2 18 00 000 00 0000 150</t>
  </si>
  <si>
    <t>1 06 01 000 00 0000 110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</si>
  <si>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</si>
  <si>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Налог на имущество физических лиц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</si>
  <si>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</si>
  <si>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</si>
  <si>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2 19 00 000 00 0000 000</t>
  </si>
  <si>
    <t>1 06 06 000 00 0000 110</t>
  </si>
  <si>
    <t>ВОЗВРАТ ОСТАТКОВ СУБСИДИЙ, СУБВЕНЦИЙ И ИНЫХ МЕЖБЮДЖЕТНЫХ ТРАНСФЕРТОВ, ИМЕЮЩИХ ЦЕЛЕВОЕ НАЗНАЧЕНИЕ, ПРОШЛЫХ ЛЕТ</t>
  </si>
  <si>
    <t>Земельный налог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</si>
  <si>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</si>
  <si>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</si>
  <si>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2 19 00 000 04 0000 150</t>
  </si>
  <si>
    <t>1 08 00 000 00 0000 000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</si>
  <si>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</si>
  <si>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ГОСУДАРСТВЕННАЯ ПОШЛИНА</t>
  </si>
  <si>
    <t>1 16 07 000 00 0000 140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</si>
  <si>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</si>
  <si>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1 08 03 000 01 0000 110</t>
  </si>
  <si>
    <t>Государственная пошлина по делам, рассматриваемым в судах общей юрисдикции, мировыми судьями</t>
  </si>
  <si>
    <t>1 16 10 000 00 0000 140</t>
  </si>
  <si>
    <t>Платежи в целях возмещения причиненного ущерба (убытков)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</si>
  <si>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</si>
  <si>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</si>
  <si>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1 17 00 000 00 0000 000</t>
  </si>
  <si>
    <t>1 00 00 000 00 0000 000</t>
  </si>
  <si>
    <t>ПРОЧИЕ НЕНАЛОГОВЫЕ ДОХОДЫ</t>
  </si>
  <si>
    <t>НАЛОГОВЫЕ И НЕНАЛОГОВЫЕ ДОХОДЫ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</si>
  <si>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</si>
  <si>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</si>
  <si>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1 17 05 000 00 0000 180</t>
  </si>
  <si>
    <t>1 01 00 000 00 0000 000</t>
  </si>
  <si>
    <t>Прочие неналоговые доходы</t>
  </si>
  <si>
    <t>НАЛОГИ НА ПРИБЫЛЬ, ДОХОДЫ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</si>
  <si>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</si>
  <si>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</si>
  <si>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2 00 00 000 00 0000 000</t>
  </si>
  <si>
    <t>1 01 02 000 01 0000 110</t>
  </si>
  <si>
    <t>БЕЗВОЗМЕЗДНЫЕ ПОСТУПЛЕНИЯ</t>
  </si>
  <si>
    <t>Налог на доходы физических лиц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</si>
  <si>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</si>
  <si>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</si>
  <si>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2 02 00 000 00 0000 000</t>
  </si>
  <si>
    <t>1 03 00 000 00 0000 000</t>
  </si>
  <si>
    <t>БЕЗВОЗМЕЗДНЫЕ ПОСТУПЛЕНИЯ ОТ ДРУГИХ БЮДЖЕТОВ БЮДЖЕТНОЙ СИСТЕМЫ РОССИЙСКОЙ ФЕДЕРАЦИИ</t>
  </si>
  <si>
    <t>НАЛОГИ НА ТОВАРЫ (РАБОТЫ, УСЛУГИ), РЕАЛИЗУЕМЫЕ НА ТЕРРИТОРИИ РОССИЙСКОЙ ФЕДЕРАЦИИ</t>
  </si>
  <si>
    <t>1 12 00 000 00 0000 000</t>
  </si>
  <si>
    <t>ПЛАТЕЖИ ПРИ ПОЛЬЗОВАНИИ ПРИРОДНЫМИ РЕСУРСАМИ</t>
  </si>
  <si>
    <t>2 02 20 000 00 0000 150</t>
  </si>
  <si>
    <t>1 03 02 000 01 0000 110</t>
  </si>
  <si>
    <t>Субсидии бюджетам бюджетной системы Российской Федерации (межбюджетные субсидии)</t>
  </si>
  <si>
    <t>Акцизы по подакцизным товарам (продукции), производимым на территории Российской Федерации</t>
  </si>
  <si>
    <t>1 12 01 000 01 0000 120</t>
  </si>
  <si>
    <t>Плата за негативное воздействие на окружающую среду</t>
  </si>
  <si>
    <t>2 02 30 000 00 0000 150</t>
  </si>
  <si>
    <t>1 05 00 000 00 0000 000</t>
  </si>
  <si>
    <t>Субвенции бюджетам бюджетной системы Российской Федерации</t>
  </si>
  <si>
    <t>НАЛОГИ НА СОВОКУПНЫЙ ДОХОД</t>
  </si>
  <si>
    <t>1 13 00 000 00 0000 000</t>
  </si>
  <si>
    <t>ДОХОДЫ ОТ ОКАЗАНИЯ ПЛАТНЫХ УСЛУГ И КОМПЕНСАЦИИ ЗАТРАТ ГОСУДАРСТВА</t>
  </si>
  <si>
    <t>2 02 40 000 00 0000 150</t>
  </si>
  <si>
    <t>1 05 01 000 00 0000 110</t>
  </si>
  <si>
    <t>Иные межбюджетные трансферты</t>
  </si>
  <si>
    <t>Налог, взимаемый в связи с применением упрощенной системы налогообложения</t>
  </si>
  <si>
    <t>1 13 02 000 00 0000 130</t>
  </si>
  <si>
    <t>Доходы от компенсации затрат государства</t>
  </si>
  <si>
    <t>2 07 00 000 00 0000 000</t>
  </si>
  <si>
    <t>1 05 02 000 02 0000 110</t>
  </si>
  <si>
    <t>ПРОЧИЕ БЕЗВОЗМЕЗДНЫЕ ПОСТУПЛЕНИЯ</t>
  </si>
  <si>
    <t>Единый налог на вмененный доход для отдельных видов деятельности</t>
  </si>
  <si>
    <t>1 14 00 000 00 0000 000</t>
  </si>
  <si>
    <t>ДОХОДЫ ОТ ПРОДАЖИ МАТЕРИАЛЬНЫХ И НЕМАТЕРИАЛЬНЫХ АКТИВОВ</t>
  </si>
  <si>
    <t>2 07 04 000 04 0000 150</t>
  </si>
  <si>
    <t>1 05 03 000 01 0000 110</t>
  </si>
  <si>
    <t>Прочие безвозмездные поступления в бюджеты городских округов</t>
  </si>
  <si>
    <t>Единый сельскохозяйственный налог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</si>
  <si>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</si>
  <si>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</si>
  <si>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1 05 04 000 02 0000 110</t>
  </si>
  <si>
    <t>Налог, взимаемый в связи с применением патентной системы налогообложения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</si>
  <si>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</si>
  <si>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</si>
  <si>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</si>
  <si>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</si>
  <si>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1 14 06 300 00 0000 430</t>
  </si>
  <si>
    <t>Итого</t>
  </si>
  <si>
    <t>Исполнено на 01.07.2025
(тыс. руб.)</t>
  </si>
  <si>
    <t>Выполнение утвержденных значений                 (%)</t>
  </si>
  <si>
    <t>Темп роста исполнения к соответствующему периоду 
в 2024 году 
(%)</t>
  </si>
  <si>
    <t>Исполнено на 01.07.2024                   (тыс. руб.)</t>
  </si>
  <si>
    <t>Запланированные значения, утвержденные решением Совета депутатов городского округа Фрязино от 17.06.2025 № 573/99                                 (тыс. руб.)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</si>
  <si>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</si>
  <si>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1 11 05 300 00 0000 120</t>
  </si>
  <si>
    <t>Платежи от государственных и муниципальных унитарных предприятий</t>
  </si>
  <si>
    <t>1 11 07 000 00 0000 120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</si>
  <si>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</si>
  <si>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1 16 18 000 02 0000 140</t>
  </si>
  <si>
    <t>\</t>
  </si>
  <si>
    <t xml:space="preserve"> (по состоянию на 01.07.2025)</t>
  </si>
  <si>
    <t xml:space="preserve">Сведения об исполнении бюджета городского округа Фрязино Московской области по доходам в разрезе видов доходов  в сравнении с запланированными значениями, утвержденными решением Совета депутатов городского округа Фрязино от 17.06.2025 № 573/99, и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</si>
</sst>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"/>
    <numFmt numFmtId="165" formatCode="#,##0.0"/>
    <numFmt numFmtId="166" formatCode="0.0"/>
  </numFmts>
  <fonts count="10" x14ac:knownFonts="1"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0" fillId="0" borderId="0" xfId="0" applyFont="1"/>
    <xf numFmtId="164" fontId="3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K15" sqref="K15"/>
    </sheetView>
  </sheetViews>
  <sheetFormatPr defaultRowHeight="15" x14ac:dyDescent="0.25"/>
  <cols>
    <col min="1" max="1" width="0.85546875" customWidth="1"/>
    <col min="2" max="2" width="36.28515625" customWidth="1"/>
    <col min="3" max="3" width="20.85546875" customWidth="1"/>
    <col min="4" max="4" width="17.28515625" customWidth="1"/>
    <col min="5" max="5" width="15.140625" customWidth="1"/>
    <col min="6" max="6" width="12.42578125" customWidth="1"/>
    <col min="7" max="7" width="17.28515625" customWidth="1"/>
    <col min="8" max="8" width="14.42578125" customWidth="1"/>
  </cols>
  <sheetData>
    <row r="1" spans="1:8" ht="12.75" customHeight="1" x14ac:dyDescent="0.25">
      <c r="A1" s="14" t="s">
        <v>104</v>
      </c>
      <c r="B1" s="14"/>
      <c r="C1" s="14"/>
      <c r="D1" s="14"/>
      <c r="E1" s="14"/>
    </row>
    <row r="2" spans="1:8" ht="20.25" customHeight="1" x14ac:dyDescent="0.25">
      <c r="A2" s="13" t="s">
        <v>106</v>
      </c>
      <c r="B2" s="13"/>
      <c r="C2" s="13"/>
      <c r="D2" s="13"/>
      <c r="E2" s="13"/>
      <c r="F2" s="13"/>
      <c r="G2" s="13"/>
      <c r="H2" s="13"/>
    </row>
    <row r="3" spans="1:8" ht="15" customHeight="1" x14ac:dyDescent="0.25">
      <c r="A3" s="13"/>
      <c r="B3" s="13"/>
      <c r="C3" s="13"/>
      <c r="D3" s="13"/>
      <c r="E3" s="13"/>
      <c r="F3" s="13"/>
      <c r="G3" s="13"/>
      <c r="H3" s="13"/>
    </row>
    <row r="4" spans="1:8" ht="12.75" customHeight="1" x14ac:dyDescent="0.25">
      <c r="A4" s="13"/>
      <c r="B4" s="13"/>
      <c r="C4" s="13"/>
      <c r="D4" s="13"/>
      <c r="E4" s="13"/>
      <c r="F4" s="13"/>
      <c r="G4" s="13"/>
      <c r="H4" s="13"/>
    </row>
    <row r="5" spans="1:8" ht="12.75" customHeight="1" x14ac:dyDescent="0.25">
      <c r="A5" s="10"/>
      <c r="B5" s="13" t="s">
        <v>105</v>
      </c>
      <c r="C5" s="13"/>
      <c r="D5" s="13"/>
      <c r="E5" s="13"/>
      <c r="F5" s="13"/>
      <c r="G5" s="13"/>
      <c r="H5" s="13"/>
    </row>
    <row r="6" spans="1:8" ht="13.5" customHeight="1" x14ac:dyDescent="0.25">
      <c r="A6" s="1"/>
      <c r="B6" s="1"/>
      <c r="C6" s="1"/>
      <c r="D6" s="2"/>
      <c r="E6" s="2"/>
    </row>
    <row r="7" spans="1:8" ht="106.5" customHeight="1" x14ac:dyDescent="0.25">
      <c r="B7" s="11"/>
      <c r="C7" s="11"/>
      <c r="D7" s="12" t="s">
        <v>97</v>
      </c>
      <c r="E7" s="12" t="s">
        <v>93</v>
      </c>
      <c r="F7" s="12" t="s">
        <v>94</v>
      </c>
      <c r="G7" s="12" t="s">
        <v>96</v>
      </c>
      <c r="H7" s="12" t="s">
        <v>95</v>
      </c>
    </row>
    <row r="8" spans="1:8" ht="15" customHeight="1" x14ac:dyDescent="0.25">
      <c r="B8" s="3" t="s">
        <v>34</v>
      </c>
      <c r="C8" s="4" t="s">
        <v>32</v>
      </c>
      <c r="D8" s="16">
        <v>2171819234.2600002</v>
      </c>
      <c r="E8" s="16">
        <v>961009497.75999999</v>
      </c>
      <c r="F8" s="17">
        <f>E8/D8*100</f>
        <v>44.249055473875245</v>
      </c>
      <c r="G8" s="18">
        <f>G9+G11+G13+G19+G22+G25+G30+G32+G34+G38+G44</f>
        <v>835876729.88999999</v>
      </c>
      <c r="H8" s="19">
        <f>E8/G8*100</f>
        <v>114.97024183057079</v>
      </c>
    </row>
    <row r="9" spans="1:8" ht="15" customHeight="1" x14ac:dyDescent="0.25">
      <c r="B9" s="3" t="s">
        <v>40</v>
      </c>
      <c r="C9" s="4" t="s">
        <v>38</v>
      </c>
      <c r="D9" s="16">
        <v>1493792000</v>
      </c>
      <c r="E9" s="16">
        <v>635680888.27999997</v>
      </c>
      <c r="F9" s="17">
        <f t="shared" ref="F9:F57" si="0">E9/D9*100</f>
        <v>42.554846208842996</v>
      </c>
      <c r="G9" s="18">
        <f>G10</f>
        <v>559854377.33000004</v>
      </c>
      <c r="H9" s="19">
        <f>E9/G9*100</f>
        <v>113.54397036451228</v>
      </c>
    </row>
    <row r="10" spans="1:8" ht="15" customHeight="1" x14ac:dyDescent="0.25">
      <c r="B10" s="6" t="s">
        <v>46</v>
      </c>
      <c r="C10" s="4" t="s">
        <v>44</v>
      </c>
      <c r="D10" s="20">
        <v>1493792000</v>
      </c>
      <c r="E10" s="20">
        <v>635680888.27999997</v>
      </c>
      <c r="F10" s="21">
        <f t="shared" si="0"/>
        <v>42.554846208842996</v>
      </c>
      <c r="G10" s="22">
        <v>559854377.33000004</v>
      </c>
      <c r="H10" s="23">
        <f>E10/G10*100</f>
        <v>113.54397036451228</v>
      </c>
    </row>
    <row r="11" spans="1:8" ht="34.5" customHeight="1" x14ac:dyDescent="0.25">
      <c r="B11" s="3" t="s">
        <v>52</v>
      </c>
      <c r="C11" s="4" t="s">
        <v>50</v>
      </c>
      <c r="D11" s="16">
        <v>3939000</v>
      </c>
      <c r="E11" s="16">
        <v>1691220.21</v>
      </c>
      <c r="F11" s="17">
        <f t="shared" si="0"/>
        <v>42.935268088347293</v>
      </c>
      <c r="G11" s="24">
        <f>G12</f>
        <v>1795370.53</v>
      </c>
      <c r="H11" s="19">
        <f t="shared" ref="H11:H57" si="1">E11/G11*100</f>
        <v>94.19895123264611</v>
      </c>
    </row>
    <row r="12" spans="1:8" ht="34.5" customHeight="1" x14ac:dyDescent="0.25">
      <c r="B12" s="6" t="s">
        <v>58</v>
      </c>
      <c r="C12" s="4" t="s">
        <v>56</v>
      </c>
      <c r="D12" s="20">
        <v>3939000</v>
      </c>
      <c r="E12" s="20">
        <v>1691220.21</v>
      </c>
      <c r="F12" s="21">
        <f t="shared" si="0"/>
        <v>42.935268088347293</v>
      </c>
      <c r="G12" s="22">
        <v>1795370.53</v>
      </c>
      <c r="H12" s="23">
        <f t="shared" si="1"/>
        <v>94.19895123264611</v>
      </c>
    </row>
    <row r="13" spans="1:8" ht="15" customHeight="1" x14ac:dyDescent="0.25">
      <c r="B13" s="3" t="s">
        <v>64</v>
      </c>
      <c r="C13" s="4" t="s">
        <v>62</v>
      </c>
      <c r="D13" s="16">
        <v>390092000</v>
      </c>
      <c r="E13" s="16">
        <v>208203123.50999999</v>
      </c>
      <c r="F13" s="17">
        <f t="shared" si="0"/>
        <v>53.372825771869195</v>
      </c>
      <c r="G13" s="24">
        <f>G14+G15+G16+G17+G18</f>
        <v>173639569.65999997</v>
      </c>
      <c r="H13" s="19">
        <f t="shared" si="1"/>
        <v>119.90534410887921</v>
      </c>
    </row>
    <row r="14" spans="1:8" ht="23.25" customHeight="1" x14ac:dyDescent="0.25">
      <c r="B14" s="6" t="s">
        <v>70</v>
      </c>
      <c r="C14" s="4" t="s">
        <v>68</v>
      </c>
      <c r="D14" s="20">
        <v>353444000</v>
      </c>
      <c r="E14" s="20">
        <v>188326023.52000001</v>
      </c>
      <c r="F14" s="21">
        <f t="shared" si="0"/>
        <v>53.283129299125186</v>
      </c>
      <c r="G14" s="22">
        <v>154249612.28</v>
      </c>
      <c r="H14" s="23">
        <f t="shared" si="1"/>
        <v>122.0917321841582</v>
      </c>
    </row>
    <row r="15" spans="1:8" ht="23.25" customHeight="1" x14ac:dyDescent="0.25">
      <c r="B15" s="6" t="s">
        <v>76</v>
      </c>
      <c r="C15" s="4" t="s">
        <v>74</v>
      </c>
      <c r="D15" s="20">
        <v>0</v>
      </c>
      <c r="E15" s="20">
        <v>314.45999999999998</v>
      </c>
      <c r="F15" s="21"/>
      <c r="G15" s="22">
        <v>17209.169999999998</v>
      </c>
      <c r="H15" s="23">
        <f t="shared" si="1"/>
        <v>1.8272816178816296</v>
      </c>
    </row>
    <row r="16" spans="1:8" ht="15" customHeight="1" x14ac:dyDescent="0.25">
      <c r="B16" s="6" t="s">
        <v>82</v>
      </c>
      <c r="C16" s="4" t="s">
        <v>80</v>
      </c>
      <c r="D16" s="20">
        <v>0</v>
      </c>
      <c r="E16" s="20">
        <v>135</v>
      </c>
      <c r="F16" s="21"/>
      <c r="G16" s="22">
        <v>12472</v>
      </c>
      <c r="H16" s="23">
        <f t="shared" si="1"/>
        <v>1.0824246311738295</v>
      </c>
    </row>
    <row r="17" spans="2:9" ht="23.25" customHeight="1" x14ac:dyDescent="0.25">
      <c r="B17" s="6" t="s">
        <v>86</v>
      </c>
      <c r="C17" s="4" t="s">
        <v>85</v>
      </c>
      <c r="D17" s="20">
        <v>35393000</v>
      </c>
      <c r="E17" s="20">
        <v>18880615.960000001</v>
      </c>
      <c r="F17" s="21">
        <f t="shared" si="0"/>
        <v>53.345621902636118</v>
      </c>
      <c r="G17" s="22">
        <v>18975032.699999999</v>
      </c>
      <c r="H17" s="23">
        <f t="shared" si="1"/>
        <v>99.502415929960435</v>
      </c>
    </row>
    <row r="18" spans="2:9" ht="45.75" customHeight="1" x14ac:dyDescent="0.25">
      <c r="B18" s="6" t="s">
        <v>90</v>
      </c>
      <c r="C18" s="4" t="s">
        <v>89</v>
      </c>
      <c r="D18" s="20">
        <v>1255000</v>
      </c>
      <c r="E18" s="20">
        <v>996034.57</v>
      </c>
      <c r="F18" s="21">
        <f t="shared" si="0"/>
        <v>79.365304382470114</v>
      </c>
      <c r="G18" s="22">
        <v>385243.51</v>
      </c>
      <c r="H18" s="23">
        <f t="shared" si="1"/>
        <v>258.54674878234806</v>
      </c>
    </row>
    <row r="19" spans="2:9" ht="15" customHeight="1" x14ac:dyDescent="0.25">
      <c r="B19" s="3" t="s">
        <v>4</v>
      </c>
      <c r="C19" s="4" t="s">
        <v>2</v>
      </c>
      <c r="D19" s="16">
        <v>150661700</v>
      </c>
      <c r="E19" s="16">
        <v>19064444.670000002</v>
      </c>
      <c r="F19" s="17">
        <f t="shared" si="0"/>
        <v>12.653809607883094</v>
      </c>
      <c r="G19" s="24">
        <f>G20+G21</f>
        <v>40713392.119999997</v>
      </c>
      <c r="H19" s="19">
        <f t="shared" si="1"/>
        <v>46.825979554365865</v>
      </c>
    </row>
    <row r="20" spans="2:9" ht="15" customHeight="1" x14ac:dyDescent="0.25">
      <c r="B20" s="6" t="s">
        <v>10</v>
      </c>
      <c r="C20" s="4" t="s">
        <v>8</v>
      </c>
      <c r="D20" s="20">
        <v>73956000</v>
      </c>
      <c r="E20" s="20">
        <v>2982176.64</v>
      </c>
      <c r="F20" s="21">
        <f t="shared" si="0"/>
        <v>4.0323660554924547</v>
      </c>
      <c r="G20" s="22">
        <v>1403204.19</v>
      </c>
      <c r="H20" s="23">
        <f t="shared" si="1"/>
        <v>212.52620689509203</v>
      </c>
    </row>
    <row r="21" spans="2:9" ht="15" customHeight="1" x14ac:dyDescent="0.25">
      <c r="B21" s="6" t="s">
        <v>16</v>
      </c>
      <c r="C21" s="4" t="s">
        <v>14</v>
      </c>
      <c r="D21" s="20">
        <v>76705700</v>
      </c>
      <c r="E21" s="20">
        <v>16082268.029999999</v>
      </c>
      <c r="F21" s="21">
        <f t="shared" si="0"/>
        <v>20.966196814578318</v>
      </c>
      <c r="G21" s="22">
        <v>39310187.93</v>
      </c>
      <c r="H21" s="23">
        <f t="shared" si="1"/>
        <v>40.911195994885183</v>
      </c>
    </row>
    <row r="22" spans="2:9" ht="15" customHeight="1" x14ac:dyDescent="0.25">
      <c r="B22" s="3" t="s">
        <v>22</v>
      </c>
      <c r="C22" s="4" t="s">
        <v>20</v>
      </c>
      <c r="D22" s="16">
        <v>9590000</v>
      </c>
      <c r="E22" s="16">
        <v>8740512.1500000004</v>
      </c>
      <c r="F22" s="17">
        <f t="shared" si="0"/>
        <v>91.141941084462985</v>
      </c>
      <c r="G22" s="24">
        <f>G23+G24</f>
        <v>2800130.49</v>
      </c>
      <c r="H22" s="19">
        <f t="shared" si="1"/>
        <v>312.14660106786664</v>
      </c>
    </row>
    <row r="23" spans="2:9" ht="34.5" customHeight="1" x14ac:dyDescent="0.25">
      <c r="B23" s="6" t="s">
        <v>26</v>
      </c>
      <c r="C23" s="4" t="s">
        <v>25</v>
      </c>
      <c r="D23" s="20">
        <v>9590000</v>
      </c>
      <c r="E23" s="20">
        <v>8695512.1500000004</v>
      </c>
      <c r="F23" s="21">
        <f t="shared" si="0"/>
        <v>90.672702294056322</v>
      </c>
      <c r="G23" s="22">
        <v>2770130.49</v>
      </c>
      <c r="H23" s="23">
        <f t="shared" si="1"/>
        <v>313.90261871743087</v>
      </c>
    </row>
    <row r="24" spans="2:9" ht="45.75" customHeight="1" x14ac:dyDescent="0.25">
      <c r="B24" s="6" t="s">
        <v>30</v>
      </c>
      <c r="C24" s="4" t="s">
        <v>29</v>
      </c>
      <c r="D24" s="20">
        <v>0</v>
      </c>
      <c r="E24" s="20">
        <v>45000</v>
      </c>
      <c r="F24" s="21"/>
      <c r="G24" s="22">
        <v>30000</v>
      </c>
      <c r="H24" s="23">
        <f t="shared" si="1"/>
        <v>150</v>
      </c>
    </row>
    <row r="25" spans="2:9" ht="34.5" customHeight="1" x14ac:dyDescent="0.25">
      <c r="B25" s="3" t="s">
        <v>36</v>
      </c>
      <c r="C25" s="4" t="s">
        <v>35</v>
      </c>
      <c r="D25" s="16">
        <v>64976400</v>
      </c>
      <c r="E25" s="16">
        <v>36710213.789999999</v>
      </c>
      <c r="F25" s="17">
        <f t="shared" si="0"/>
        <v>56.497765019299315</v>
      </c>
      <c r="G25" s="24">
        <f>G26+G27+G28+G29</f>
        <v>31603885.029999997</v>
      </c>
      <c r="H25" s="19">
        <f t="shared" si="1"/>
        <v>116.15728178720059</v>
      </c>
    </row>
    <row r="26" spans="2:9" ht="102" customHeight="1" x14ac:dyDescent="0.25">
      <c r="B26" s="6" t="s">
        <v>42</v>
      </c>
      <c r="C26" s="4" t="s">
        <v>41</v>
      </c>
      <c r="D26" s="20">
        <v>47681000</v>
      </c>
      <c r="E26" s="20">
        <v>25312980.239999998</v>
      </c>
      <c r="F26" s="21">
        <f t="shared" si="0"/>
        <v>53.088190767811071</v>
      </c>
      <c r="G26" s="22">
        <v>24696659.93</v>
      </c>
      <c r="H26" s="23">
        <f t="shared" si="1"/>
        <v>102.49556139067748</v>
      </c>
      <c r="I26" s="15"/>
    </row>
    <row r="27" spans="2:9" ht="45.75" customHeight="1" x14ac:dyDescent="0.25">
      <c r="B27" s="9" t="s">
        <v>98</v>
      </c>
      <c r="C27" s="8" t="s">
        <v>99</v>
      </c>
      <c r="D27" s="25">
        <v>0</v>
      </c>
      <c r="E27" s="25">
        <v>0</v>
      </c>
      <c r="F27" s="26"/>
      <c r="G27" s="22">
        <v>15356.74</v>
      </c>
      <c r="H27" s="23">
        <f t="shared" si="1"/>
        <v>0</v>
      </c>
      <c r="I27" s="15"/>
    </row>
    <row r="28" spans="2:9" ht="45.75" customHeight="1" x14ac:dyDescent="0.25">
      <c r="B28" s="9" t="s">
        <v>100</v>
      </c>
      <c r="C28" s="8" t="s">
        <v>101</v>
      </c>
      <c r="D28" s="25">
        <v>0</v>
      </c>
      <c r="E28" s="25">
        <v>0</v>
      </c>
      <c r="F28" s="26"/>
      <c r="G28" s="22">
        <v>0</v>
      </c>
      <c r="H28" s="23">
        <v>0</v>
      </c>
      <c r="I28" s="15"/>
    </row>
    <row r="29" spans="2:9" ht="90.75" customHeight="1" x14ac:dyDescent="0.25">
      <c r="B29" s="6" t="s">
        <v>48</v>
      </c>
      <c r="C29" s="4" t="s">
        <v>47</v>
      </c>
      <c r="D29" s="20">
        <v>17295400</v>
      </c>
      <c r="E29" s="20">
        <v>11397233.550000001</v>
      </c>
      <c r="F29" s="21">
        <f t="shared" si="0"/>
        <v>65.897484591278612</v>
      </c>
      <c r="G29" s="22">
        <v>6891868.3600000003</v>
      </c>
      <c r="H29" s="23">
        <f t="shared" si="1"/>
        <v>165.37218871081279</v>
      </c>
      <c r="I29" s="15"/>
    </row>
    <row r="30" spans="2:9" ht="23.25" customHeight="1" x14ac:dyDescent="0.25">
      <c r="B30" s="3" t="s">
        <v>54</v>
      </c>
      <c r="C30" s="4" t="s">
        <v>53</v>
      </c>
      <c r="D30" s="16">
        <v>232000</v>
      </c>
      <c r="E30" s="16">
        <v>-84881.77</v>
      </c>
      <c r="F30" s="17">
        <f t="shared" si="0"/>
        <v>-36.586969827586209</v>
      </c>
      <c r="G30" s="24">
        <f>G31</f>
        <v>131893.32</v>
      </c>
      <c r="H30" s="19">
        <f t="shared" si="1"/>
        <v>-64.356382870641212</v>
      </c>
    </row>
    <row r="31" spans="2:9" ht="23.25" customHeight="1" x14ac:dyDescent="0.25">
      <c r="B31" s="6" t="s">
        <v>60</v>
      </c>
      <c r="C31" s="4" t="s">
        <v>59</v>
      </c>
      <c r="D31" s="20">
        <v>232000</v>
      </c>
      <c r="E31" s="20">
        <v>-84881.77</v>
      </c>
      <c r="F31" s="21">
        <f t="shared" si="0"/>
        <v>-36.586969827586209</v>
      </c>
      <c r="G31" s="22">
        <v>131893.32</v>
      </c>
      <c r="H31" s="23">
        <f t="shared" si="1"/>
        <v>-64.356382870641212</v>
      </c>
    </row>
    <row r="32" spans="2:9" ht="23.25" customHeight="1" x14ac:dyDescent="0.25">
      <c r="B32" s="3" t="s">
        <v>66</v>
      </c>
      <c r="C32" s="4" t="s">
        <v>65</v>
      </c>
      <c r="D32" s="16">
        <v>10250000</v>
      </c>
      <c r="E32" s="16">
        <v>9962418.5</v>
      </c>
      <c r="F32" s="17">
        <f t="shared" si="0"/>
        <v>97.194326829268292</v>
      </c>
      <c r="G32" s="24">
        <f>G33</f>
        <v>5378314.5300000003</v>
      </c>
      <c r="H32" s="19">
        <f t="shared" si="1"/>
        <v>185.23309569252729</v>
      </c>
    </row>
    <row r="33" spans="2:8" ht="15" customHeight="1" x14ac:dyDescent="0.25">
      <c r="B33" s="6" t="s">
        <v>72</v>
      </c>
      <c r="C33" s="4" t="s">
        <v>71</v>
      </c>
      <c r="D33" s="20">
        <v>10250000</v>
      </c>
      <c r="E33" s="20">
        <v>9962418.5</v>
      </c>
      <c r="F33" s="21">
        <f t="shared" si="0"/>
        <v>97.194326829268292</v>
      </c>
      <c r="G33" s="22">
        <v>5378314.5300000003</v>
      </c>
      <c r="H33" s="23">
        <f t="shared" si="1"/>
        <v>185.23309569252729</v>
      </c>
    </row>
    <row r="34" spans="2:8" ht="23.25" customHeight="1" x14ac:dyDescent="0.25">
      <c r="B34" s="3" t="s">
        <v>78</v>
      </c>
      <c r="C34" s="4" t="s">
        <v>77</v>
      </c>
      <c r="D34" s="20">
        <v>26447000</v>
      </c>
      <c r="E34" s="20">
        <v>18165196.530000001</v>
      </c>
      <c r="F34" s="21">
        <f t="shared" si="0"/>
        <v>68.685281997958185</v>
      </c>
      <c r="G34" s="22">
        <f>G35+G36+G37</f>
        <v>15996624.179999998</v>
      </c>
      <c r="H34" s="23">
        <f t="shared" si="1"/>
        <v>113.55643744329062</v>
      </c>
    </row>
    <row r="35" spans="2:8" ht="90.75" customHeight="1" x14ac:dyDescent="0.25">
      <c r="B35" s="6" t="s">
        <v>84</v>
      </c>
      <c r="C35" s="4" t="s">
        <v>83</v>
      </c>
      <c r="D35" s="20">
        <v>21200000</v>
      </c>
      <c r="E35" s="20">
        <v>13931391.109999999</v>
      </c>
      <c r="F35" s="21">
        <f t="shared" si="0"/>
        <v>65.714109009433969</v>
      </c>
      <c r="G35" s="22">
        <v>13067039.689999999</v>
      </c>
      <c r="H35" s="23">
        <f t="shared" si="1"/>
        <v>106.61474550093754</v>
      </c>
    </row>
    <row r="36" spans="2:8" ht="34.5" customHeight="1" x14ac:dyDescent="0.25">
      <c r="B36" s="6" t="s">
        <v>88</v>
      </c>
      <c r="C36" s="4" t="s">
        <v>87</v>
      </c>
      <c r="D36" s="20">
        <v>4455100</v>
      </c>
      <c r="E36" s="20">
        <v>3299468.01</v>
      </c>
      <c r="F36" s="21">
        <f t="shared" si="0"/>
        <v>74.060470247581421</v>
      </c>
      <c r="G36" s="22">
        <v>2155856.71</v>
      </c>
      <c r="H36" s="23">
        <f t="shared" si="1"/>
        <v>153.04672127304786</v>
      </c>
    </row>
    <row r="37" spans="2:8" ht="79.5" customHeight="1" x14ac:dyDescent="0.25">
      <c r="B37" s="6" t="s">
        <v>0</v>
      </c>
      <c r="C37" s="4" t="s">
        <v>91</v>
      </c>
      <c r="D37" s="20">
        <v>791900</v>
      </c>
      <c r="E37" s="20">
        <v>934337.41</v>
      </c>
      <c r="F37" s="21">
        <f t="shared" si="0"/>
        <v>117.98679252430864</v>
      </c>
      <c r="G37" s="22">
        <v>773727.78</v>
      </c>
      <c r="H37" s="23">
        <f t="shared" si="1"/>
        <v>120.75789885688219</v>
      </c>
    </row>
    <row r="38" spans="2:8" ht="15" customHeight="1" x14ac:dyDescent="0.25">
      <c r="B38" s="3" t="s">
        <v>6</v>
      </c>
      <c r="C38" s="4" t="s">
        <v>5</v>
      </c>
      <c r="D38" s="16">
        <v>11999534.26</v>
      </c>
      <c r="E38" s="16">
        <v>11181260.01</v>
      </c>
      <c r="F38" s="17">
        <f t="shared" si="0"/>
        <v>93.180783251499292</v>
      </c>
      <c r="G38" s="24">
        <f>G39+G40+G41+G42+G43+G44+G45</f>
        <v>3963172.6999999997</v>
      </c>
      <c r="H38" s="19">
        <f t="shared" si="1"/>
        <v>282.12901269732708</v>
      </c>
    </row>
    <row r="39" spans="2:8" ht="45.75" customHeight="1" x14ac:dyDescent="0.25">
      <c r="B39" s="6" t="s">
        <v>12</v>
      </c>
      <c r="C39" s="4" t="s">
        <v>11</v>
      </c>
      <c r="D39" s="20">
        <v>1174000</v>
      </c>
      <c r="E39" s="20">
        <v>1192738.27</v>
      </c>
      <c r="F39" s="21">
        <f t="shared" si="0"/>
        <v>101.59610477001704</v>
      </c>
      <c r="G39" s="22">
        <v>258048.13</v>
      </c>
      <c r="H39" s="23">
        <f t="shared" si="1"/>
        <v>462.21542857140639</v>
      </c>
    </row>
    <row r="40" spans="2:8" ht="45.75" customHeight="1" x14ac:dyDescent="0.25">
      <c r="B40" s="6" t="s">
        <v>18</v>
      </c>
      <c r="C40" s="4" t="s">
        <v>17</v>
      </c>
      <c r="D40" s="20">
        <v>944000</v>
      </c>
      <c r="E40" s="20">
        <v>105021.4</v>
      </c>
      <c r="F40" s="21">
        <f t="shared" si="0"/>
        <v>11.125148305084744</v>
      </c>
      <c r="G40" s="22">
        <v>377810.73</v>
      </c>
      <c r="H40" s="23">
        <f t="shared" si="1"/>
        <v>27.797357687538415</v>
      </c>
    </row>
    <row r="41" spans="2:8" ht="124.5" customHeight="1" x14ac:dyDescent="0.25">
      <c r="B41" s="6" t="s">
        <v>24</v>
      </c>
      <c r="C41" s="4" t="s">
        <v>23</v>
      </c>
      <c r="D41" s="20">
        <v>1843034.26</v>
      </c>
      <c r="E41" s="20">
        <v>1297042.27</v>
      </c>
      <c r="F41" s="21">
        <f t="shared" si="0"/>
        <v>70.37537489943351</v>
      </c>
      <c r="G41" s="22">
        <v>3063386.42</v>
      </c>
      <c r="H41" s="23">
        <f t="shared" si="1"/>
        <v>42.340145583070125</v>
      </c>
    </row>
    <row r="42" spans="2:8" ht="23.25" customHeight="1" x14ac:dyDescent="0.25">
      <c r="B42" s="6" t="s">
        <v>28</v>
      </c>
      <c r="C42" s="4" t="s">
        <v>27</v>
      </c>
      <c r="D42" s="20">
        <v>8038500</v>
      </c>
      <c r="E42" s="20">
        <v>8586458.0700000003</v>
      </c>
      <c r="F42" s="21">
        <f t="shared" si="0"/>
        <v>106.81667064750886</v>
      </c>
      <c r="G42" s="22">
        <v>263927.42</v>
      </c>
      <c r="H42" s="23">
        <f t="shared" si="1"/>
        <v>3253.3406608528971</v>
      </c>
    </row>
    <row r="43" spans="2:8" ht="116.25" customHeight="1" x14ac:dyDescent="0.25">
      <c r="B43" s="6" t="s">
        <v>102</v>
      </c>
      <c r="C43" s="7" t="s">
        <v>103</v>
      </c>
      <c r="D43" s="20">
        <v>0</v>
      </c>
      <c r="E43" s="20">
        <v>0</v>
      </c>
      <c r="F43" s="21"/>
      <c r="G43" s="22">
        <v>0</v>
      </c>
      <c r="H43" s="23">
        <v>0</v>
      </c>
    </row>
    <row r="44" spans="2:8" ht="15" customHeight="1" x14ac:dyDescent="0.25">
      <c r="B44" s="3" t="s">
        <v>33</v>
      </c>
      <c r="C44" s="4" t="s">
        <v>31</v>
      </c>
      <c r="D44" s="16">
        <v>9839600</v>
      </c>
      <c r="E44" s="16">
        <v>11695101.880000001</v>
      </c>
      <c r="F44" s="17">
        <f t="shared" si="0"/>
        <v>118.85749298751982</v>
      </c>
      <c r="G44" s="24">
        <v>0</v>
      </c>
      <c r="H44" s="19">
        <v>0</v>
      </c>
    </row>
    <row r="45" spans="2:8" ht="15" customHeight="1" x14ac:dyDescent="0.25">
      <c r="B45" s="6" t="s">
        <v>39</v>
      </c>
      <c r="C45" s="4" t="s">
        <v>37</v>
      </c>
      <c r="D45" s="20">
        <v>9839600</v>
      </c>
      <c r="E45" s="20">
        <v>11695101.880000001</v>
      </c>
      <c r="F45" s="21">
        <f t="shared" si="0"/>
        <v>118.85749298751982</v>
      </c>
      <c r="G45" s="22">
        <v>0</v>
      </c>
      <c r="H45" s="23">
        <v>0</v>
      </c>
    </row>
    <row r="46" spans="2:8" ht="15" customHeight="1" x14ac:dyDescent="0.25">
      <c r="B46" s="3" t="s">
        <v>45</v>
      </c>
      <c r="C46" s="4" t="s">
        <v>43</v>
      </c>
      <c r="D46" s="16">
        <v>1504073906.52</v>
      </c>
      <c r="E46" s="16">
        <v>623643797.46000004</v>
      </c>
      <c r="F46" s="17">
        <f t="shared" si="0"/>
        <v>41.463640500414947</v>
      </c>
      <c r="G46" s="24">
        <v>641265268.86000001</v>
      </c>
      <c r="H46" s="19">
        <f t="shared" si="1"/>
        <v>97.252077688329152</v>
      </c>
    </row>
    <row r="47" spans="2:8" ht="34.5" customHeight="1" x14ac:dyDescent="0.25">
      <c r="B47" s="3" t="s">
        <v>51</v>
      </c>
      <c r="C47" s="4" t="s">
        <v>49</v>
      </c>
      <c r="D47" s="16">
        <v>1504073906.52</v>
      </c>
      <c r="E47" s="16">
        <v>637019419.63</v>
      </c>
      <c r="F47" s="17">
        <f t="shared" si="0"/>
        <v>42.352933381038575</v>
      </c>
      <c r="G47" s="24">
        <f>G48+G49+G50</f>
        <v>645427303.33999991</v>
      </c>
      <c r="H47" s="19">
        <f t="shared" si="1"/>
        <v>98.697315148198683</v>
      </c>
    </row>
    <row r="48" spans="2:8" ht="34.5" customHeight="1" x14ac:dyDescent="0.25">
      <c r="B48" s="6" t="s">
        <v>57</v>
      </c>
      <c r="C48" s="4" t="s">
        <v>55</v>
      </c>
      <c r="D48" s="20">
        <v>459464956.51999998</v>
      </c>
      <c r="E48" s="20">
        <v>20365071.98</v>
      </c>
      <c r="F48" s="21">
        <f t="shared" si="0"/>
        <v>4.4323449897562606</v>
      </c>
      <c r="G48" s="22">
        <v>50861944.920000002</v>
      </c>
      <c r="H48" s="23">
        <f t="shared" si="1"/>
        <v>40.039900188700841</v>
      </c>
    </row>
    <row r="49" spans="2:8" ht="23.25" customHeight="1" x14ac:dyDescent="0.25">
      <c r="B49" s="6" t="s">
        <v>63</v>
      </c>
      <c r="C49" s="4" t="s">
        <v>61</v>
      </c>
      <c r="D49" s="20">
        <v>921770830</v>
      </c>
      <c r="E49" s="20">
        <v>543063698.07000005</v>
      </c>
      <c r="F49" s="21">
        <f t="shared" si="0"/>
        <v>58.915261841167187</v>
      </c>
      <c r="G49" s="22">
        <v>593942683.41999996</v>
      </c>
      <c r="H49" s="23">
        <f t="shared" si="1"/>
        <v>91.433687665444069</v>
      </c>
    </row>
    <row r="50" spans="2:8" ht="15" customHeight="1" x14ac:dyDescent="0.25">
      <c r="B50" s="6" t="s">
        <v>69</v>
      </c>
      <c r="C50" s="4" t="s">
        <v>67</v>
      </c>
      <c r="D50" s="20">
        <v>122838120</v>
      </c>
      <c r="E50" s="20">
        <v>73590649.579999998</v>
      </c>
      <c r="F50" s="21">
        <f t="shared" si="0"/>
        <v>59.908642024153416</v>
      </c>
      <c r="G50" s="22">
        <v>622675</v>
      </c>
      <c r="H50" s="23">
        <f t="shared" si="1"/>
        <v>11818.46863612639</v>
      </c>
    </row>
    <row r="51" spans="2:8" ht="15" customHeight="1" x14ac:dyDescent="0.25">
      <c r="B51" s="3" t="s">
        <v>75</v>
      </c>
      <c r="C51" s="4" t="s">
        <v>73</v>
      </c>
      <c r="D51" s="16">
        <v>0</v>
      </c>
      <c r="E51" s="16">
        <v>34130.379999999997</v>
      </c>
      <c r="F51" s="17"/>
      <c r="G51" s="24">
        <v>0</v>
      </c>
      <c r="H51" s="19">
        <v>0</v>
      </c>
    </row>
    <row r="52" spans="2:8" ht="23.25" customHeight="1" x14ac:dyDescent="0.25">
      <c r="B52" s="6" t="s">
        <v>81</v>
      </c>
      <c r="C52" s="4" t="s">
        <v>79</v>
      </c>
      <c r="D52" s="20">
        <v>0</v>
      </c>
      <c r="E52" s="20">
        <v>34130.379999999997</v>
      </c>
      <c r="F52" s="21"/>
      <c r="G52" s="22">
        <v>0</v>
      </c>
      <c r="H52" s="23">
        <v>0</v>
      </c>
    </row>
    <row r="53" spans="2:8" ht="68.25" customHeight="1" x14ac:dyDescent="0.25">
      <c r="B53" s="3" t="s">
        <v>3</v>
      </c>
      <c r="C53" s="4" t="s">
        <v>1</v>
      </c>
      <c r="D53" s="16">
        <v>0</v>
      </c>
      <c r="E53" s="16">
        <v>3340443.24</v>
      </c>
      <c r="F53" s="17"/>
      <c r="G53" s="24">
        <f>G54</f>
        <v>570037.75</v>
      </c>
      <c r="H53" s="19">
        <f t="shared" si="1"/>
        <v>586.0038637791971</v>
      </c>
    </row>
    <row r="54" spans="2:8" ht="102" customHeight="1" x14ac:dyDescent="0.25">
      <c r="B54" s="6" t="s">
        <v>9</v>
      </c>
      <c r="C54" s="4" t="s">
        <v>7</v>
      </c>
      <c r="D54" s="20">
        <v>0</v>
      </c>
      <c r="E54" s="20">
        <v>3340443.24</v>
      </c>
      <c r="F54" s="21"/>
      <c r="G54" s="22">
        <v>570037.75</v>
      </c>
      <c r="H54" s="23">
        <f t="shared" si="1"/>
        <v>586.0038637791971</v>
      </c>
    </row>
    <row r="55" spans="2:8" ht="45.75" customHeight="1" x14ac:dyDescent="0.25">
      <c r="B55" s="3" t="s">
        <v>15</v>
      </c>
      <c r="C55" s="4" t="s">
        <v>13</v>
      </c>
      <c r="D55" s="16">
        <v>0</v>
      </c>
      <c r="E55" s="16">
        <v>-16750195.789999999</v>
      </c>
      <c r="F55" s="17"/>
      <c r="G55" s="24">
        <f>G56</f>
        <v>-4732072.2300000004</v>
      </c>
      <c r="H55" s="19">
        <f t="shared" si="1"/>
        <v>353.9716846207142</v>
      </c>
    </row>
    <row r="56" spans="2:8" ht="45.75" customHeight="1" x14ac:dyDescent="0.25">
      <c r="B56" s="6" t="s">
        <v>21</v>
      </c>
      <c r="C56" s="4" t="s">
        <v>19</v>
      </c>
      <c r="D56" s="20">
        <v>0</v>
      </c>
      <c r="E56" s="20">
        <v>-16750195.789999999</v>
      </c>
      <c r="F56" s="21"/>
      <c r="G56" s="27">
        <v>-4732072.2300000004</v>
      </c>
      <c r="H56" s="23">
        <f t="shared" si="1"/>
        <v>353.9716846207142</v>
      </c>
    </row>
    <row r="57" spans="2:8" ht="15" customHeight="1" x14ac:dyDescent="0.25">
      <c r="B57" s="5" t="s">
        <v>92</v>
      </c>
      <c r="C57" s="3"/>
      <c r="D57" s="16">
        <v>3675893140.7800002</v>
      </c>
      <c r="E57" s="16">
        <v>1584653295.22</v>
      </c>
      <c r="F57" s="17">
        <f t="shared" si="0"/>
        <v>43.109340629084421</v>
      </c>
      <c r="G57" s="18">
        <f>G8+G46</f>
        <v>1477141998.75</v>
      </c>
      <c r="H57" s="19">
        <f t="shared" si="1"/>
        <v>107.27833184358573</v>
      </c>
    </row>
    <row r="58" spans="2:8" ht="12.75" customHeight="1" x14ac:dyDescent="0.25">
      <c r="B58" s="1"/>
      <c r="C58" s="1"/>
      <c r="D58" s="2"/>
      <c r="E58" s="2"/>
    </row>
  </sheetData>
  <mergeCells count="3">
    <mergeCell ref="B5:H5"/>
    <mergeCell ref="A1:E1"/>
    <mergeCell ref="A2:H4"/>
  </mergeCells>
  <pageMargins left="0.25" right="0.25" top="0.75" bottom="0.75" header="0.25" footer="0.25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2025-07-09T13:26:14Z</cp:lastPrinted>
  <dcterms:created xsi:type="dcterms:W3CDTF">2025-07-09T07:34:48Z</dcterms:created>
  <dcterms:modified xsi:type="dcterms:W3CDTF">2025-07-11T06:27:54Z</dcterms:modified>
</cp:coreProperties>
</file>